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зим. сев 2012 г." sheetId="1" r:id="rId1"/>
  </sheets>
  <definedNames>
    <definedName name="_xlnm.Print_Area" localSheetId="0">'Озим. сев 2012 г.'!$A$1:$AG$30</definedName>
  </definedNames>
  <calcPr fullCalcOnLoad="1"/>
</workbook>
</file>

<file path=xl/sharedStrings.xml><?xml version="1.0" encoding="utf-8"?>
<sst xmlns="http://schemas.openxmlformats.org/spreadsheetml/2006/main" count="58" uniqueCount="50">
  <si>
    <t xml:space="preserve">Заключительный отчет о количестве и качестве высеянных семян </t>
  </si>
  <si>
    <t>озимых  культур  в хозяйствах Чувашской Республики  осенью 2012 года</t>
  </si>
  <si>
    <t>Наименование районов</t>
  </si>
  <si>
    <t>Высеяно семян, цент.</t>
  </si>
  <si>
    <t>в том числе проверено, цент.</t>
  </si>
  <si>
    <t xml:space="preserve">Из них </t>
  </si>
  <si>
    <t>в том числе некондиционных</t>
  </si>
  <si>
    <t>кондиционных</t>
  </si>
  <si>
    <t xml:space="preserve">в том числе </t>
  </si>
  <si>
    <t>% (к высеян.)</t>
  </si>
  <si>
    <t>ОС, ЭС</t>
  </si>
  <si>
    <t>1-4 репр.</t>
  </si>
  <si>
    <t>всего, цент.</t>
  </si>
  <si>
    <t>% (к пров.)</t>
  </si>
  <si>
    <t>из них</t>
  </si>
  <si>
    <t>из них н/н</t>
  </si>
  <si>
    <t xml:space="preserve">по засор. </t>
  </si>
  <si>
    <t>по всхож.</t>
  </si>
  <si>
    <t>до 10 %</t>
  </si>
  <si>
    <t>10-20 %</t>
  </si>
  <si>
    <t>влажн.</t>
  </si>
  <si>
    <t>Пр</t>
  </si>
  <si>
    <t>С/Э</t>
  </si>
  <si>
    <t>элита</t>
  </si>
  <si>
    <t>ОС,ЭС</t>
  </si>
  <si>
    <t>мас.</t>
  </si>
  <si>
    <t>Итого</t>
  </si>
  <si>
    <t>несорт.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</si>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</sst>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"/>
  </numFmts>
  <fonts count="7">
    <font>
      <sz val="10"/>
      <name val="Arial Cyr"/>
      <family val="2"/>
    </font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7" xfId="0" applyFont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 horizontal="center" wrapText="1"/>
    </xf>
    <xf numFmtId="164" fontId="3" fillId="2" borderId="11" xfId="0" applyFont="1" applyFill="1" applyBorder="1" applyAlignment="1">
      <alignment horizontal="center" wrapText="1"/>
    </xf>
    <xf numFmtId="164" fontId="3" fillId="0" borderId="11" xfId="0" applyFont="1" applyFill="1" applyBorder="1" applyAlignment="1">
      <alignment horizontal="center" wrapText="1"/>
    </xf>
    <xf numFmtId="164" fontId="3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 wrapText="1"/>
    </xf>
    <xf numFmtId="164" fontId="3" fillId="0" borderId="7" xfId="0" applyFont="1" applyBorder="1" applyAlignment="1">
      <alignment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7" fontId="3" fillId="2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7" fontId="4" fillId="2" borderId="1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5" fillId="2" borderId="11" xfId="0" applyNumberFormat="1" applyFont="1" applyFill="1" applyBorder="1" applyAlignment="1">
      <alignment horizontal="center"/>
    </xf>
    <xf numFmtId="164" fontId="5" fillId="2" borderId="11" xfId="0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3.375" style="0" customWidth="1"/>
    <col min="2" max="2" width="14.25390625" style="0" customWidth="1"/>
    <col min="3" max="3" width="16.875" style="0" customWidth="1"/>
    <col min="4" max="4" width="13.375" style="0" customWidth="1"/>
    <col min="5" max="5" width="11.875" style="0" customWidth="1"/>
    <col min="6" max="6" width="13.75390625" style="0" customWidth="1"/>
    <col min="7" max="7" width="12.125" style="0" customWidth="1"/>
    <col min="8" max="8" width="12.875" style="0" customWidth="1"/>
    <col min="9" max="9" width="12.375" style="0" customWidth="1"/>
    <col min="10" max="10" width="11.75390625" style="0" customWidth="1"/>
    <col min="11" max="11" width="11.00390625" style="0" customWidth="1"/>
    <col min="12" max="12" width="10.75390625" style="0" customWidth="1"/>
    <col min="13" max="13" width="10.625" style="0" customWidth="1"/>
    <col min="14" max="14" width="11.00390625" style="0" customWidth="1"/>
    <col min="15" max="15" width="9.375" style="0" customWidth="1"/>
    <col min="16" max="16" width="12.125" style="0" customWidth="1"/>
    <col min="17" max="17" width="10.25390625" style="0" customWidth="1"/>
    <col min="18" max="18" width="15.375" style="0" customWidth="1"/>
    <col min="19" max="19" width="12.25390625" style="0" customWidth="1"/>
    <col min="20" max="33" width="0" style="0" hidden="1" customWidth="1"/>
  </cols>
  <sheetData>
    <row r="1" spans="1:3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2</v>
      </c>
      <c r="B4" s="5" t="s">
        <v>3</v>
      </c>
      <c r="C4" s="5" t="s">
        <v>4</v>
      </c>
      <c r="D4" s="6" t="s">
        <v>5</v>
      </c>
      <c r="E4" s="6"/>
      <c r="F4" s="6"/>
      <c r="G4" s="6"/>
      <c r="H4" s="6" t="s">
        <v>6</v>
      </c>
      <c r="I4" s="6"/>
      <c r="J4" s="6"/>
      <c r="K4" s="6"/>
      <c r="L4" s="6"/>
      <c r="M4" s="6"/>
      <c r="N4" s="6"/>
      <c r="O4" s="6"/>
      <c r="P4" s="6"/>
      <c r="Q4" s="6"/>
      <c r="R4" s="7" t="s">
        <v>7</v>
      </c>
      <c r="S4" s="7"/>
      <c r="T4" s="6" t="s">
        <v>8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8"/>
      <c r="AF4" s="9"/>
      <c r="AG4" s="10" t="s">
        <v>9</v>
      </c>
    </row>
    <row r="5" spans="1:33" ht="12.75" customHeight="1">
      <c r="A5" s="4"/>
      <c r="B5" s="5"/>
      <c r="C5" s="5"/>
      <c r="D5" s="7" t="s">
        <v>10</v>
      </c>
      <c r="E5" s="5" t="s">
        <v>9</v>
      </c>
      <c r="F5" s="11" t="s">
        <v>11</v>
      </c>
      <c r="G5" s="5" t="s">
        <v>9</v>
      </c>
      <c r="H5" s="5" t="s">
        <v>12</v>
      </c>
      <c r="I5" s="12" t="s">
        <v>13</v>
      </c>
      <c r="J5" s="13" t="s">
        <v>14</v>
      </c>
      <c r="K5" s="13"/>
      <c r="L5" s="13"/>
      <c r="M5" s="13"/>
      <c r="N5" s="13"/>
      <c r="O5" s="13"/>
      <c r="P5" s="13"/>
      <c r="Q5" s="13"/>
      <c r="R5" s="5" t="s">
        <v>12</v>
      </c>
      <c r="S5" s="5" t="s">
        <v>13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4"/>
      <c r="AF5" s="15"/>
      <c r="AG5" s="10"/>
    </row>
    <row r="6" spans="1:33" ht="12.75" customHeight="1" hidden="1">
      <c r="A6" s="4"/>
      <c r="B6" s="5"/>
      <c r="C6" s="5"/>
      <c r="D6" s="7"/>
      <c r="E6" s="5"/>
      <c r="F6" s="11"/>
      <c r="G6" s="5"/>
      <c r="H6" s="5"/>
      <c r="I6" s="12"/>
      <c r="J6" s="16"/>
      <c r="K6" s="17"/>
      <c r="L6" s="17"/>
      <c r="M6" s="17"/>
      <c r="N6" s="18"/>
      <c r="O6" s="18"/>
      <c r="P6" s="19"/>
      <c r="Q6" s="20"/>
      <c r="R6" s="5"/>
      <c r="S6" s="5"/>
      <c r="T6" s="21"/>
      <c r="U6" s="19"/>
      <c r="V6" s="19"/>
      <c r="W6" s="19"/>
      <c r="X6" s="19"/>
      <c r="Y6" s="19"/>
      <c r="Z6" s="19"/>
      <c r="AA6" s="19"/>
      <c r="AB6" s="19"/>
      <c r="AC6" s="19"/>
      <c r="AD6" s="19"/>
      <c r="AE6" s="14"/>
      <c r="AF6" s="15"/>
      <c r="AG6" s="10"/>
    </row>
    <row r="7" spans="1:33" ht="12.75">
      <c r="A7" s="4"/>
      <c r="B7" s="5"/>
      <c r="C7" s="5"/>
      <c r="D7" s="7"/>
      <c r="E7" s="5"/>
      <c r="F7" s="11"/>
      <c r="G7" s="5"/>
      <c r="H7" s="5"/>
      <c r="I7" s="12"/>
      <c r="J7" s="13"/>
      <c r="K7" s="22"/>
      <c r="L7" s="13"/>
      <c r="M7" s="23"/>
      <c r="N7" s="7" t="s">
        <v>15</v>
      </c>
      <c r="O7" s="7"/>
      <c r="P7" s="24"/>
      <c r="Q7" s="8"/>
      <c r="R7" s="5"/>
      <c r="S7" s="5"/>
      <c r="T7" s="21"/>
      <c r="U7" s="19"/>
      <c r="V7" s="19"/>
      <c r="W7" s="19"/>
      <c r="X7" s="19"/>
      <c r="Y7" s="19"/>
      <c r="Z7" s="19"/>
      <c r="AA7" s="19"/>
      <c r="AB7" s="19"/>
      <c r="AC7" s="19"/>
      <c r="AD7" s="19"/>
      <c r="AE7" s="14"/>
      <c r="AF7" s="15"/>
      <c r="AG7" s="10"/>
    </row>
    <row r="8" spans="1:33" ht="40.5" customHeight="1">
      <c r="A8" s="4"/>
      <c r="B8" s="5"/>
      <c r="C8" s="5"/>
      <c r="D8" s="7"/>
      <c r="E8" s="5"/>
      <c r="F8" s="11"/>
      <c r="G8" s="5"/>
      <c r="H8" s="5"/>
      <c r="I8" s="12"/>
      <c r="J8" s="25" t="s">
        <v>16</v>
      </c>
      <c r="K8" s="26" t="s">
        <v>13</v>
      </c>
      <c r="L8" s="25" t="s">
        <v>17</v>
      </c>
      <c r="M8" s="26" t="s">
        <v>13</v>
      </c>
      <c r="N8" s="27" t="s">
        <v>18</v>
      </c>
      <c r="O8" s="27" t="s">
        <v>19</v>
      </c>
      <c r="P8" s="27" t="s">
        <v>20</v>
      </c>
      <c r="Q8" s="26" t="s">
        <v>13</v>
      </c>
      <c r="R8" s="5"/>
      <c r="S8" s="5"/>
      <c r="T8" s="25" t="s">
        <v>21</v>
      </c>
      <c r="U8" s="25" t="s">
        <v>22</v>
      </c>
      <c r="V8" s="25" t="s">
        <v>23</v>
      </c>
      <c r="W8" s="25" t="s">
        <v>24</v>
      </c>
      <c r="X8" s="28">
        <v>1</v>
      </c>
      <c r="Y8" s="28">
        <v>2</v>
      </c>
      <c r="Z8" s="28">
        <v>3</v>
      </c>
      <c r="AA8" s="29">
        <v>4</v>
      </c>
      <c r="AB8" s="30" t="s">
        <v>11</v>
      </c>
      <c r="AC8" s="29">
        <v>5</v>
      </c>
      <c r="AD8" s="31" t="s">
        <v>25</v>
      </c>
      <c r="AE8" s="29" t="s">
        <v>26</v>
      </c>
      <c r="AF8" s="31" t="s">
        <v>27</v>
      </c>
      <c r="AG8" s="10"/>
    </row>
    <row r="9" spans="1:33" ht="21" customHeight="1">
      <c r="A9" s="32" t="s">
        <v>28</v>
      </c>
      <c r="B9" s="33">
        <v>10115</v>
      </c>
      <c r="C9" s="33">
        <v>10115</v>
      </c>
      <c r="D9" s="34">
        <v>56</v>
      </c>
      <c r="E9" s="35">
        <f>D9/B9*100</f>
        <v>0.5536332179930795</v>
      </c>
      <c r="F9" s="33">
        <v>8138</v>
      </c>
      <c r="G9" s="35">
        <f>F9/B9*100</f>
        <v>80.45477014335147</v>
      </c>
      <c r="H9" s="33">
        <v>6307</v>
      </c>
      <c r="I9" s="35">
        <f>H9/C9*100</f>
        <v>62.35294117647059</v>
      </c>
      <c r="J9" s="33">
        <v>4307</v>
      </c>
      <c r="K9" s="35">
        <f>J9/C9*100</f>
        <v>42.580326248146314</v>
      </c>
      <c r="L9" s="33">
        <v>2000</v>
      </c>
      <c r="M9" s="35">
        <f>L9/C9*100</f>
        <v>19.77261492832427</v>
      </c>
      <c r="N9" s="33">
        <v>2000</v>
      </c>
      <c r="O9" s="33"/>
      <c r="P9" s="33">
        <v>0</v>
      </c>
      <c r="Q9" s="35">
        <f aca="true" t="shared" si="0" ref="Q9:Q19">P9/B9*100</f>
        <v>0</v>
      </c>
      <c r="R9" s="33">
        <f>C9-H9</f>
        <v>3808</v>
      </c>
      <c r="S9" s="35">
        <f>R9/C9*100</f>
        <v>37.64705882352941</v>
      </c>
      <c r="T9" s="34"/>
      <c r="U9" s="34"/>
      <c r="V9" s="33">
        <v>56</v>
      </c>
      <c r="W9" s="34">
        <f>V9+U9+T9</f>
        <v>56</v>
      </c>
      <c r="X9" s="33">
        <v>7300</v>
      </c>
      <c r="Y9" s="33">
        <v>838</v>
      </c>
      <c r="Z9" s="33"/>
      <c r="AA9" s="33"/>
      <c r="AB9" s="33">
        <f>X9+Y9+Z9+AA9</f>
        <v>8138</v>
      </c>
      <c r="AC9" s="33"/>
      <c r="AD9" s="33"/>
      <c r="AE9" s="36">
        <f>T9+U9+V9+X9+Y9+Z9+AA9+AC9+AD9</f>
        <v>8194</v>
      </c>
      <c r="AF9" s="36">
        <f aca="true" t="shared" si="1" ref="AF9:AF30">B9-AE9</f>
        <v>1921</v>
      </c>
      <c r="AG9" s="37">
        <f aca="true" t="shared" si="2" ref="AG9:AG30">AF9/B9*100</f>
        <v>18.991596638655462</v>
      </c>
    </row>
    <row r="10" spans="1:33" ht="21" customHeight="1">
      <c r="A10" s="38" t="s">
        <v>29</v>
      </c>
      <c r="B10" s="33">
        <v>5934</v>
      </c>
      <c r="C10" s="33">
        <v>4116</v>
      </c>
      <c r="D10" s="35">
        <v>100</v>
      </c>
      <c r="E10" s="35">
        <f aca="true" t="shared" si="3" ref="E10:E30">D10/B10*100</f>
        <v>1.6852039096730707</v>
      </c>
      <c r="F10" s="33">
        <v>2035</v>
      </c>
      <c r="G10" s="35">
        <f>F10/B10*100</f>
        <v>34.293899561846985</v>
      </c>
      <c r="H10" s="33">
        <v>2125</v>
      </c>
      <c r="I10" s="35">
        <f aca="true" t="shared" si="4" ref="I10:I30">H10/C10*100</f>
        <v>51.62779397473275</v>
      </c>
      <c r="J10" s="33">
        <v>2125</v>
      </c>
      <c r="K10" s="35">
        <f aca="true" t="shared" si="5" ref="K10:K30">J10/C10*100</f>
        <v>51.62779397473275</v>
      </c>
      <c r="L10" s="33"/>
      <c r="M10" s="35">
        <f aca="true" t="shared" si="6" ref="M10:M30">L10/C10*100</f>
        <v>0</v>
      </c>
      <c r="N10" s="33"/>
      <c r="O10" s="33"/>
      <c r="P10" s="33">
        <v>0</v>
      </c>
      <c r="Q10" s="35">
        <f t="shared" si="0"/>
        <v>0</v>
      </c>
      <c r="R10" s="33">
        <f aca="true" t="shared" si="7" ref="R10:R30">C10-H10</f>
        <v>1991</v>
      </c>
      <c r="S10" s="35">
        <f aca="true" t="shared" si="8" ref="S10:S30">R10/C10*100</f>
        <v>48.37220602526725</v>
      </c>
      <c r="T10" s="34"/>
      <c r="U10" s="34"/>
      <c r="V10" s="33">
        <v>100</v>
      </c>
      <c r="W10" s="34">
        <f aca="true" t="shared" si="9" ref="W10:W30">V10+U10+T10</f>
        <v>100</v>
      </c>
      <c r="X10" s="33">
        <v>141</v>
      </c>
      <c r="Y10" s="33">
        <v>1894</v>
      </c>
      <c r="Z10" s="33"/>
      <c r="AA10" s="33"/>
      <c r="AB10" s="33">
        <f aca="true" t="shared" si="10" ref="AB10:AB30">X10+Y10+Z10+AA10</f>
        <v>2035</v>
      </c>
      <c r="AC10" s="33"/>
      <c r="AD10" s="33"/>
      <c r="AE10" s="36">
        <f aca="true" t="shared" si="11" ref="AE10:AE30">T10+U10+V10+X10+Y10+Z10+AA10+AC10+AD10</f>
        <v>2135</v>
      </c>
      <c r="AF10" s="36">
        <f t="shared" si="1"/>
        <v>3799</v>
      </c>
      <c r="AG10" s="37">
        <f t="shared" si="2"/>
        <v>64.02089652847994</v>
      </c>
    </row>
    <row r="11" spans="1:33" ht="21" customHeight="1">
      <c r="A11" s="38" t="s">
        <v>30</v>
      </c>
      <c r="B11" s="33">
        <v>12620</v>
      </c>
      <c r="C11" s="33">
        <v>8974</v>
      </c>
      <c r="D11" s="34">
        <v>1751</v>
      </c>
      <c r="E11" s="35">
        <f t="shared" si="3"/>
        <v>13.874801901743265</v>
      </c>
      <c r="F11" s="33">
        <v>5050</v>
      </c>
      <c r="G11" s="35">
        <f aca="true" t="shared" si="12" ref="G11:G30">F11/B11*100</f>
        <v>40.01584786053883</v>
      </c>
      <c r="H11" s="33">
        <v>2450</v>
      </c>
      <c r="I11" s="35">
        <f t="shared" si="4"/>
        <v>27.301092043681745</v>
      </c>
      <c r="J11" s="33">
        <v>0</v>
      </c>
      <c r="K11" s="35">
        <f t="shared" si="5"/>
        <v>0</v>
      </c>
      <c r="L11" s="33">
        <v>2450</v>
      </c>
      <c r="M11" s="35">
        <f t="shared" si="6"/>
        <v>27.301092043681745</v>
      </c>
      <c r="N11" s="33">
        <v>2450</v>
      </c>
      <c r="O11" s="33"/>
      <c r="P11" s="33">
        <v>0</v>
      </c>
      <c r="Q11" s="35">
        <f t="shared" si="0"/>
        <v>0</v>
      </c>
      <c r="R11" s="33">
        <f t="shared" si="7"/>
        <v>6524</v>
      </c>
      <c r="S11" s="35">
        <f t="shared" si="8"/>
        <v>72.69890795631825</v>
      </c>
      <c r="T11" s="34"/>
      <c r="U11" s="34">
        <v>1151</v>
      </c>
      <c r="V11" s="33">
        <v>600</v>
      </c>
      <c r="W11" s="34">
        <f t="shared" si="9"/>
        <v>1751</v>
      </c>
      <c r="X11" s="33">
        <v>1720</v>
      </c>
      <c r="Y11" s="33">
        <v>2747</v>
      </c>
      <c r="Z11" s="33">
        <v>473</v>
      </c>
      <c r="AA11" s="33">
        <v>110</v>
      </c>
      <c r="AB11" s="33">
        <f t="shared" si="10"/>
        <v>5050</v>
      </c>
      <c r="AC11" s="33"/>
      <c r="AD11" s="33"/>
      <c r="AE11" s="36">
        <f t="shared" si="11"/>
        <v>6801</v>
      </c>
      <c r="AF11" s="36">
        <f t="shared" si="1"/>
        <v>5819</v>
      </c>
      <c r="AG11" s="37">
        <f t="shared" si="2"/>
        <v>46.109350237717905</v>
      </c>
    </row>
    <row r="12" spans="1:33" ht="21" customHeight="1">
      <c r="A12" s="38" t="s">
        <v>31</v>
      </c>
      <c r="B12" s="33">
        <v>7739</v>
      </c>
      <c r="C12" s="33">
        <v>7514</v>
      </c>
      <c r="D12" s="34">
        <v>704</v>
      </c>
      <c r="E12" s="35">
        <f t="shared" si="3"/>
        <v>9.09678253004264</v>
      </c>
      <c r="F12" s="33">
        <v>5260</v>
      </c>
      <c r="G12" s="35">
        <f t="shared" si="12"/>
        <v>67.9674376534436</v>
      </c>
      <c r="H12" s="33">
        <v>400</v>
      </c>
      <c r="I12" s="35">
        <f t="shared" si="4"/>
        <v>5.3233963268565345</v>
      </c>
      <c r="J12" s="33">
        <v>400</v>
      </c>
      <c r="K12" s="35">
        <f t="shared" si="5"/>
        <v>5.3233963268565345</v>
      </c>
      <c r="L12" s="33"/>
      <c r="M12" s="35">
        <f t="shared" si="6"/>
        <v>0</v>
      </c>
      <c r="N12" s="33"/>
      <c r="O12" s="33"/>
      <c r="P12" s="33">
        <v>0</v>
      </c>
      <c r="Q12" s="35">
        <f t="shared" si="0"/>
        <v>0</v>
      </c>
      <c r="R12" s="33">
        <f t="shared" si="7"/>
        <v>7114</v>
      </c>
      <c r="S12" s="35">
        <f t="shared" si="8"/>
        <v>94.67660367314346</v>
      </c>
      <c r="T12" s="34"/>
      <c r="U12" s="34">
        <v>307</v>
      </c>
      <c r="V12" s="33">
        <v>397</v>
      </c>
      <c r="W12" s="34">
        <f t="shared" si="9"/>
        <v>704</v>
      </c>
      <c r="X12" s="33">
        <v>3100</v>
      </c>
      <c r="Y12" s="33">
        <v>200</v>
      </c>
      <c r="Z12" s="33">
        <v>1450</v>
      </c>
      <c r="AA12" s="33">
        <v>510</v>
      </c>
      <c r="AB12" s="33">
        <f t="shared" si="10"/>
        <v>5260</v>
      </c>
      <c r="AC12" s="33">
        <v>130</v>
      </c>
      <c r="AD12" s="33"/>
      <c r="AE12" s="36">
        <f t="shared" si="11"/>
        <v>6094</v>
      </c>
      <c r="AF12" s="36">
        <f t="shared" si="1"/>
        <v>1645</v>
      </c>
      <c r="AG12" s="37">
        <f t="shared" si="2"/>
        <v>21.25597622431839</v>
      </c>
    </row>
    <row r="13" spans="1:33" ht="21" customHeight="1">
      <c r="A13" s="38" t="s">
        <v>32</v>
      </c>
      <c r="B13" s="33">
        <v>5588</v>
      </c>
      <c r="C13" s="33">
        <v>5229</v>
      </c>
      <c r="D13" s="34">
        <v>250</v>
      </c>
      <c r="E13" s="35">
        <f t="shared" si="3"/>
        <v>4.473872584108805</v>
      </c>
      <c r="F13" s="33">
        <v>4979</v>
      </c>
      <c r="G13" s="35">
        <f t="shared" si="12"/>
        <v>89.10164638511095</v>
      </c>
      <c r="H13" s="33">
        <v>1542</v>
      </c>
      <c r="I13" s="35">
        <f t="shared" si="4"/>
        <v>29.48938611589214</v>
      </c>
      <c r="J13" s="33">
        <v>1542</v>
      </c>
      <c r="K13" s="35">
        <f t="shared" si="5"/>
        <v>29.48938611589214</v>
      </c>
      <c r="L13" s="33"/>
      <c r="M13" s="35">
        <f t="shared" si="6"/>
        <v>0</v>
      </c>
      <c r="N13" s="33"/>
      <c r="O13" s="33"/>
      <c r="P13" s="33">
        <v>0</v>
      </c>
      <c r="Q13" s="35">
        <f t="shared" si="0"/>
        <v>0</v>
      </c>
      <c r="R13" s="33">
        <f t="shared" si="7"/>
        <v>3687</v>
      </c>
      <c r="S13" s="35">
        <f t="shared" si="8"/>
        <v>70.51061388410787</v>
      </c>
      <c r="T13" s="34"/>
      <c r="U13" s="34"/>
      <c r="V13" s="33">
        <v>250</v>
      </c>
      <c r="W13" s="34">
        <f t="shared" si="9"/>
        <v>250</v>
      </c>
      <c r="X13" s="33">
        <v>684</v>
      </c>
      <c r="Y13" s="33">
        <v>1778</v>
      </c>
      <c r="Z13" s="33">
        <v>1903</v>
      </c>
      <c r="AA13" s="33">
        <v>614</v>
      </c>
      <c r="AB13" s="33">
        <f t="shared" si="10"/>
        <v>4979</v>
      </c>
      <c r="AC13" s="33"/>
      <c r="AD13" s="33"/>
      <c r="AE13" s="36">
        <f t="shared" si="11"/>
        <v>5229</v>
      </c>
      <c r="AF13" s="36">
        <f t="shared" si="1"/>
        <v>359</v>
      </c>
      <c r="AG13" s="37">
        <f t="shared" si="2"/>
        <v>6.424481030780243</v>
      </c>
    </row>
    <row r="14" spans="1:33" ht="21" customHeight="1">
      <c r="A14" s="38" t="s">
        <v>33</v>
      </c>
      <c r="B14" s="33">
        <v>8805</v>
      </c>
      <c r="C14" s="33">
        <v>6460</v>
      </c>
      <c r="D14" s="34">
        <v>2788</v>
      </c>
      <c r="E14" s="35">
        <f t="shared" si="3"/>
        <v>31.663827370812037</v>
      </c>
      <c r="F14" s="33">
        <v>1875</v>
      </c>
      <c r="G14" s="35">
        <f t="shared" si="12"/>
        <v>21.29471890971039</v>
      </c>
      <c r="H14" s="33">
        <v>420</v>
      </c>
      <c r="I14" s="35">
        <f t="shared" si="4"/>
        <v>6.5015479876160995</v>
      </c>
      <c r="J14" s="33">
        <v>250</v>
      </c>
      <c r="K14" s="35">
        <f t="shared" si="5"/>
        <v>3.8699690402476783</v>
      </c>
      <c r="L14" s="33">
        <v>170</v>
      </c>
      <c r="M14" s="35">
        <f t="shared" si="6"/>
        <v>2.631578947368421</v>
      </c>
      <c r="N14" s="33">
        <v>170</v>
      </c>
      <c r="O14" s="33"/>
      <c r="P14" s="33">
        <v>0</v>
      </c>
      <c r="Q14" s="35">
        <f t="shared" si="0"/>
        <v>0</v>
      </c>
      <c r="R14" s="33">
        <f t="shared" si="7"/>
        <v>6040</v>
      </c>
      <c r="S14" s="35">
        <f t="shared" si="8"/>
        <v>93.49845201238391</v>
      </c>
      <c r="T14" s="34">
        <v>40</v>
      </c>
      <c r="U14" s="34">
        <v>170</v>
      </c>
      <c r="V14" s="33">
        <v>2578</v>
      </c>
      <c r="W14" s="34">
        <f t="shared" si="9"/>
        <v>2788</v>
      </c>
      <c r="X14" s="33">
        <v>885</v>
      </c>
      <c r="Y14" s="33">
        <v>825</v>
      </c>
      <c r="Z14" s="33"/>
      <c r="AA14" s="33">
        <v>165</v>
      </c>
      <c r="AB14" s="33">
        <f t="shared" si="10"/>
        <v>1875</v>
      </c>
      <c r="AC14" s="33"/>
      <c r="AD14" s="33"/>
      <c r="AE14" s="36">
        <f t="shared" si="11"/>
        <v>4663</v>
      </c>
      <c r="AF14" s="36">
        <f t="shared" si="1"/>
        <v>4142</v>
      </c>
      <c r="AG14" s="37">
        <f t="shared" si="2"/>
        <v>47.04145371947757</v>
      </c>
    </row>
    <row r="15" spans="1:33" ht="21" customHeight="1">
      <c r="A15" s="38" t="s">
        <v>34</v>
      </c>
      <c r="B15" s="33">
        <v>3650</v>
      </c>
      <c r="C15" s="33">
        <v>3650</v>
      </c>
      <c r="D15" s="34">
        <v>110</v>
      </c>
      <c r="E15" s="35">
        <f t="shared" si="3"/>
        <v>3.0136986301369864</v>
      </c>
      <c r="F15" s="33">
        <v>2210</v>
      </c>
      <c r="G15" s="35">
        <f t="shared" si="12"/>
        <v>60.54794520547945</v>
      </c>
      <c r="H15" s="33">
        <v>450</v>
      </c>
      <c r="I15" s="35">
        <f t="shared" si="4"/>
        <v>12.32876712328767</v>
      </c>
      <c r="J15" s="33">
        <v>450</v>
      </c>
      <c r="K15" s="35">
        <f t="shared" si="5"/>
        <v>12.32876712328767</v>
      </c>
      <c r="L15" s="33">
        <v>250</v>
      </c>
      <c r="M15" s="35">
        <f t="shared" si="6"/>
        <v>6.8493150684931505</v>
      </c>
      <c r="N15" s="33">
        <v>250</v>
      </c>
      <c r="O15" s="33"/>
      <c r="P15" s="33">
        <v>0</v>
      </c>
      <c r="Q15" s="35">
        <f t="shared" si="0"/>
        <v>0</v>
      </c>
      <c r="R15" s="33">
        <f t="shared" si="7"/>
        <v>3200</v>
      </c>
      <c r="S15" s="35">
        <f t="shared" si="8"/>
        <v>87.67123287671232</v>
      </c>
      <c r="T15" s="34"/>
      <c r="U15" s="34"/>
      <c r="V15" s="33">
        <v>110</v>
      </c>
      <c r="W15" s="34">
        <f t="shared" si="9"/>
        <v>110</v>
      </c>
      <c r="X15" s="33">
        <v>210</v>
      </c>
      <c r="Y15" s="33">
        <v>2000</v>
      </c>
      <c r="Z15" s="33"/>
      <c r="AA15" s="33"/>
      <c r="AB15" s="33">
        <f t="shared" si="10"/>
        <v>2210</v>
      </c>
      <c r="AC15" s="33"/>
      <c r="AD15" s="33"/>
      <c r="AE15" s="36">
        <f t="shared" si="11"/>
        <v>2320</v>
      </c>
      <c r="AF15" s="36">
        <f t="shared" si="1"/>
        <v>1330</v>
      </c>
      <c r="AG15" s="37">
        <f t="shared" si="2"/>
        <v>36.43835616438356</v>
      </c>
    </row>
    <row r="16" spans="1:33" ht="21" customHeight="1">
      <c r="A16" s="38" t="s">
        <v>35</v>
      </c>
      <c r="B16" s="33">
        <v>9459.2</v>
      </c>
      <c r="C16" s="33">
        <v>8980.9</v>
      </c>
      <c r="D16" s="34">
        <v>1100</v>
      </c>
      <c r="E16" s="35">
        <f t="shared" si="3"/>
        <v>11.628890392422191</v>
      </c>
      <c r="F16" s="33">
        <v>5644.9</v>
      </c>
      <c r="G16" s="35">
        <f t="shared" si="12"/>
        <v>59.676293978349115</v>
      </c>
      <c r="H16" s="33">
        <v>627</v>
      </c>
      <c r="I16" s="35">
        <f t="shared" si="4"/>
        <v>6.9814829248739</v>
      </c>
      <c r="J16" s="33">
        <v>527</v>
      </c>
      <c r="K16" s="35">
        <f t="shared" si="5"/>
        <v>5.868008774176308</v>
      </c>
      <c r="L16" s="33">
        <v>100</v>
      </c>
      <c r="M16" s="35">
        <f t="shared" si="6"/>
        <v>1.1134741506975916</v>
      </c>
      <c r="N16" s="33"/>
      <c r="O16" s="33">
        <v>100</v>
      </c>
      <c r="P16" s="33">
        <v>0</v>
      </c>
      <c r="Q16" s="35">
        <f t="shared" si="0"/>
        <v>0</v>
      </c>
      <c r="R16" s="33">
        <f t="shared" si="7"/>
        <v>8353.9</v>
      </c>
      <c r="S16" s="35">
        <f t="shared" si="8"/>
        <v>93.01851707512611</v>
      </c>
      <c r="T16" s="34">
        <v>30</v>
      </c>
      <c r="U16" s="34">
        <v>210</v>
      </c>
      <c r="V16" s="33">
        <v>860</v>
      </c>
      <c r="W16" s="34">
        <f t="shared" si="9"/>
        <v>1100</v>
      </c>
      <c r="X16" s="33">
        <v>2322.4</v>
      </c>
      <c r="Y16" s="33">
        <v>2728.5</v>
      </c>
      <c r="Z16" s="33">
        <v>594</v>
      </c>
      <c r="AA16" s="33"/>
      <c r="AB16" s="33">
        <f t="shared" si="10"/>
        <v>5644.9</v>
      </c>
      <c r="AC16" s="33"/>
      <c r="AD16" s="33"/>
      <c r="AE16" s="36">
        <f t="shared" si="11"/>
        <v>6744.9</v>
      </c>
      <c r="AF16" s="36">
        <f t="shared" si="1"/>
        <v>2714.300000000001</v>
      </c>
      <c r="AG16" s="37">
        <f t="shared" si="2"/>
        <v>28.6948156292287</v>
      </c>
    </row>
    <row r="17" spans="1:33" ht="21" customHeight="1">
      <c r="A17" s="38" t="s">
        <v>36</v>
      </c>
      <c r="B17" s="39">
        <v>5769</v>
      </c>
      <c r="C17" s="39">
        <v>5769</v>
      </c>
      <c r="D17" s="39">
        <v>730</v>
      </c>
      <c r="E17" s="40">
        <f t="shared" si="3"/>
        <v>12.65383948691281</v>
      </c>
      <c r="F17" s="39">
        <v>4359</v>
      </c>
      <c r="G17" s="40">
        <f t="shared" si="12"/>
        <v>75.55902236089443</v>
      </c>
      <c r="H17" s="39">
        <v>0</v>
      </c>
      <c r="I17" s="40">
        <f>H17/B17*100</f>
        <v>0</v>
      </c>
      <c r="J17" s="41"/>
      <c r="K17" s="40">
        <f>J17/B17*100</f>
        <v>0</v>
      </c>
      <c r="L17" s="41"/>
      <c r="M17" s="40">
        <f>L17/B17*100</f>
        <v>0</v>
      </c>
      <c r="N17" s="41"/>
      <c r="O17" s="41"/>
      <c r="P17" s="41"/>
      <c r="Q17" s="40">
        <f t="shared" si="0"/>
        <v>0</v>
      </c>
      <c r="R17" s="39">
        <f t="shared" si="7"/>
        <v>5769</v>
      </c>
      <c r="S17" s="40">
        <f>R17/B17*100</f>
        <v>100</v>
      </c>
      <c r="T17" s="42"/>
      <c r="U17" s="43">
        <v>100</v>
      </c>
      <c r="V17" s="39">
        <v>630</v>
      </c>
      <c r="W17" s="34">
        <f t="shared" si="9"/>
        <v>730</v>
      </c>
      <c r="X17" s="39">
        <v>1475</v>
      </c>
      <c r="Y17" s="39">
        <v>1110</v>
      </c>
      <c r="Z17" s="39">
        <v>1734</v>
      </c>
      <c r="AA17" s="39">
        <v>40</v>
      </c>
      <c r="AB17" s="33">
        <f t="shared" si="10"/>
        <v>4359</v>
      </c>
      <c r="AC17" s="39"/>
      <c r="AD17" s="44"/>
      <c r="AE17" s="36">
        <f t="shared" si="11"/>
        <v>5089</v>
      </c>
      <c r="AF17" s="36">
        <f t="shared" si="1"/>
        <v>680</v>
      </c>
      <c r="AG17" s="37">
        <f t="shared" si="2"/>
        <v>11.787138152192753</v>
      </c>
    </row>
    <row r="18" spans="1:33" ht="21" customHeight="1">
      <c r="A18" s="38" t="s">
        <v>37</v>
      </c>
      <c r="B18" s="33">
        <v>4651</v>
      </c>
      <c r="C18" s="33">
        <v>4427</v>
      </c>
      <c r="D18" s="34">
        <v>1570</v>
      </c>
      <c r="E18" s="35">
        <f t="shared" si="3"/>
        <v>33.75618146635132</v>
      </c>
      <c r="F18" s="33">
        <v>2753</v>
      </c>
      <c r="G18" s="35">
        <f t="shared" si="12"/>
        <v>59.19157170500967</v>
      </c>
      <c r="H18" s="33">
        <v>0</v>
      </c>
      <c r="I18" s="35">
        <f t="shared" si="4"/>
        <v>0</v>
      </c>
      <c r="J18" s="33"/>
      <c r="K18" s="35">
        <f t="shared" si="5"/>
        <v>0</v>
      </c>
      <c r="L18" s="33"/>
      <c r="M18" s="35">
        <f t="shared" si="6"/>
        <v>0</v>
      </c>
      <c r="N18" s="33"/>
      <c r="O18" s="33"/>
      <c r="P18" s="33">
        <v>0</v>
      </c>
      <c r="Q18" s="35">
        <f t="shared" si="0"/>
        <v>0</v>
      </c>
      <c r="R18" s="33">
        <f t="shared" si="7"/>
        <v>4427</v>
      </c>
      <c r="S18" s="35">
        <f t="shared" si="8"/>
        <v>100</v>
      </c>
      <c r="T18" s="34"/>
      <c r="U18" s="34"/>
      <c r="V18" s="33">
        <v>1570</v>
      </c>
      <c r="W18" s="34">
        <f t="shared" si="9"/>
        <v>1570</v>
      </c>
      <c r="X18" s="33">
        <v>1564</v>
      </c>
      <c r="Y18" s="33">
        <v>689</v>
      </c>
      <c r="Z18" s="33">
        <v>500</v>
      </c>
      <c r="AA18" s="33"/>
      <c r="AB18" s="33">
        <f t="shared" si="10"/>
        <v>2753</v>
      </c>
      <c r="AC18" s="33"/>
      <c r="AD18" s="33">
        <v>104</v>
      </c>
      <c r="AE18" s="36">
        <f t="shared" si="11"/>
        <v>4427</v>
      </c>
      <c r="AF18" s="36">
        <f t="shared" si="1"/>
        <v>224</v>
      </c>
      <c r="AG18" s="37">
        <f t="shared" si="2"/>
        <v>4.816168565899806</v>
      </c>
    </row>
    <row r="19" spans="1:33" ht="21" customHeight="1">
      <c r="A19" s="38" t="s">
        <v>38</v>
      </c>
      <c r="B19" s="33">
        <v>4720</v>
      </c>
      <c r="C19" s="33">
        <v>4214</v>
      </c>
      <c r="D19" s="34">
        <v>1854</v>
      </c>
      <c r="E19" s="35">
        <f t="shared" si="3"/>
        <v>39.27966101694915</v>
      </c>
      <c r="F19" s="33">
        <v>1800</v>
      </c>
      <c r="G19" s="35">
        <f t="shared" si="12"/>
        <v>38.13559322033898</v>
      </c>
      <c r="H19" s="33">
        <v>0</v>
      </c>
      <c r="I19" s="35">
        <f t="shared" si="4"/>
        <v>0</v>
      </c>
      <c r="J19" s="34"/>
      <c r="K19" s="35">
        <f t="shared" si="5"/>
        <v>0</v>
      </c>
      <c r="L19" s="33"/>
      <c r="M19" s="35">
        <f t="shared" si="6"/>
        <v>0</v>
      </c>
      <c r="N19" s="33"/>
      <c r="O19" s="33"/>
      <c r="P19" s="33">
        <v>0</v>
      </c>
      <c r="Q19" s="35">
        <f t="shared" si="0"/>
        <v>0</v>
      </c>
      <c r="R19" s="33">
        <f t="shared" si="7"/>
        <v>4214</v>
      </c>
      <c r="S19" s="35">
        <f t="shared" si="8"/>
        <v>100</v>
      </c>
      <c r="T19" s="34"/>
      <c r="U19" s="34">
        <v>100</v>
      </c>
      <c r="V19" s="33">
        <v>1754</v>
      </c>
      <c r="W19" s="34">
        <f t="shared" si="9"/>
        <v>1854</v>
      </c>
      <c r="X19" s="33">
        <v>1800</v>
      </c>
      <c r="Y19" s="33"/>
      <c r="Z19" s="33"/>
      <c r="AA19" s="33"/>
      <c r="AB19" s="33">
        <f t="shared" si="10"/>
        <v>1800</v>
      </c>
      <c r="AC19" s="33"/>
      <c r="AD19" s="33"/>
      <c r="AE19" s="36">
        <f t="shared" si="11"/>
        <v>3654</v>
      </c>
      <c r="AF19" s="36">
        <f t="shared" si="1"/>
        <v>1066</v>
      </c>
      <c r="AG19" s="37">
        <f t="shared" si="2"/>
        <v>22.584745762711865</v>
      </c>
    </row>
    <row r="20" spans="1:33" ht="21" customHeight="1">
      <c r="A20" s="38" t="s">
        <v>39</v>
      </c>
      <c r="B20" s="33">
        <v>10271</v>
      </c>
      <c r="C20" s="33">
        <v>10271</v>
      </c>
      <c r="D20" s="34">
        <v>1123</v>
      </c>
      <c r="E20" s="35">
        <f t="shared" si="3"/>
        <v>10.933696816278843</v>
      </c>
      <c r="F20" s="33">
        <v>4414</v>
      </c>
      <c r="G20" s="35">
        <f t="shared" si="12"/>
        <v>42.975367539674814</v>
      </c>
      <c r="H20" s="33">
        <v>1596</v>
      </c>
      <c r="I20" s="35">
        <f t="shared" si="4"/>
        <v>15.538895920553013</v>
      </c>
      <c r="J20" s="33">
        <v>1216</v>
      </c>
      <c r="K20" s="35">
        <f t="shared" si="5"/>
        <v>11.83915879661182</v>
      </c>
      <c r="L20" s="33">
        <v>380</v>
      </c>
      <c r="M20" s="35">
        <f t="shared" si="6"/>
        <v>3.6997371239411936</v>
      </c>
      <c r="N20" s="33">
        <v>350</v>
      </c>
      <c r="O20" s="33">
        <v>30</v>
      </c>
      <c r="P20" s="33">
        <v>0</v>
      </c>
      <c r="Q20" s="35">
        <v>0</v>
      </c>
      <c r="R20" s="33">
        <f t="shared" si="7"/>
        <v>8675</v>
      </c>
      <c r="S20" s="35">
        <f t="shared" si="8"/>
        <v>84.461104079447</v>
      </c>
      <c r="T20" s="34">
        <v>125</v>
      </c>
      <c r="U20" s="34">
        <v>90</v>
      </c>
      <c r="V20" s="33">
        <v>908</v>
      </c>
      <c r="W20" s="34">
        <f t="shared" si="9"/>
        <v>1123</v>
      </c>
      <c r="X20" s="33">
        <v>1269</v>
      </c>
      <c r="Y20" s="33">
        <v>1639</v>
      </c>
      <c r="Z20" s="33">
        <v>1506</v>
      </c>
      <c r="AA20" s="33"/>
      <c r="AB20" s="33">
        <f t="shared" si="10"/>
        <v>4414</v>
      </c>
      <c r="AC20" s="33">
        <v>200</v>
      </c>
      <c r="AD20" s="33"/>
      <c r="AE20" s="36">
        <f>T20+U20+V20+AB20+AC20</f>
        <v>5737</v>
      </c>
      <c r="AF20" s="36">
        <f t="shared" si="1"/>
        <v>4534</v>
      </c>
      <c r="AG20" s="37">
        <f t="shared" si="2"/>
        <v>44.143705578814135</v>
      </c>
    </row>
    <row r="21" spans="1:33" ht="21" customHeight="1">
      <c r="A21" s="38" t="s">
        <v>40</v>
      </c>
      <c r="B21" s="33">
        <v>13240</v>
      </c>
      <c r="C21" s="33">
        <v>12465</v>
      </c>
      <c r="D21" s="34">
        <v>750</v>
      </c>
      <c r="E21" s="35">
        <f t="shared" si="3"/>
        <v>5.664652567975831</v>
      </c>
      <c r="F21" s="33">
        <v>11025</v>
      </c>
      <c r="G21" s="35">
        <f t="shared" si="12"/>
        <v>83.27039274924472</v>
      </c>
      <c r="H21" s="33">
        <v>350</v>
      </c>
      <c r="I21" s="35">
        <f t="shared" si="4"/>
        <v>2.807862013638187</v>
      </c>
      <c r="J21" s="33">
        <v>350</v>
      </c>
      <c r="K21" s="35">
        <f t="shared" si="5"/>
        <v>2.807862013638187</v>
      </c>
      <c r="L21" s="33"/>
      <c r="M21" s="35">
        <f t="shared" si="6"/>
        <v>0</v>
      </c>
      <c r="N21" s="33"/>
      <c r="O21" s="33"/>
      <c r="P21" s="33">
        <v>0</v>
      </c>
      <c r="Q21" s="35">
        <f aca="true" t="shared" si="13" ref="Q21:Q30">P21/B21*100</f>
        <v>0</v>
      </c>
      <c r="R21" s="33">
        <f t="shared" si="7"/>
        <v>12115</v>
      </c>
      <c r="S21" s="35">
        <f t="shared" si="8"/>
        <v>97.19213798636181</v>
      </c>
      <c r="T21" s="34"/>
      <c r="U21" s="34"/>
      <c r="V21" s="33">
        <v>750</v>
      </c>
      <c r="W21" s="34">
        <f t="shared" si="9"/>
        <v>750</v>
      </c>
      <c r="X21" s="33">
        <v>660</v>
      </c>
      <c r="Y21" s="33">
        <v>8735</v>
      </c>
      <c r="Z21" s="33">
        <v>1630</v>
      </c>
      <c r="AA21" s="33"/>
      <c r="AB21" s="33">
        <f t="shared" si="10"/>
        <v>11025</v>
      </c>
      <c r="AC21" s="33"/>
      <c r="AD21" s="33"/>
      <c r="AE21" s="36">
        <f t="shared" si="11"/>
        <v>11775</v>
      </c>
      <c r="AF21" s="36">
        <f t="shared" si="1"/>
        <v>1465</v>
      </c>
      <c r="AG21" s="37">
        <f t="shared" si="2"/>
        <v>11.064954682779456</v>
      </c>
    </row>
    <row r="22" spans="1:33" ht="21" customHeight="1">
      <c r="A22" s="38" t="s">
        <v>41</v>
      </c>
      <c r="B22" s="33">
        <v>9769</v>
      </c>
      <c r="C22" s="33">
        <v>8839</v>
      </c>
      <c r="D22" s="34">
        <v>1400</v>
      </c>
      <c r="E22" s="35">
        <f t="shared" si="3"/>
        <v>14.331047190091104</v>
      </c>
      <c r="F22" s="33">
        <v>4208</v>
      </c>
      <c r="G22" s="35">
        <f t="shared" si="12"/>
        <v>43.0750332685024</v>
      </c>
      <c r="H22" s="33">
        <v>432</v>
      </c>
      <c r="I22" s="35">
        <f t="shared" si="4"/>
        <v>4.887430704830863</v>
      </c>
      <c r="J22" s="33">
        <v>432</v>
      </c>
      <c r="K22" s="35">
        <f t="shared" si="5"/>
        <v>4.887430704830863</v>
      </c>
      <c r="L22" s="33"/>
      <c r="M22" s="35">
        <f t="shared" si="6"/>
        <v>0</v>
      </c>
      <c r="N22" s="33"/>
      <c r="O22" s="33"/>
      <c r="P22" s="33">
        <v>0</v>
      </c>
      <c r="Q22" s="35">
        <f t="shared" si="13"/>
        <v>0</v>
      </c>
      <c r="R22" s="33">
        <f t="shared" si="7"/>
        <v>8407</v>
      </c>
      <c r="S22" s="35">
        <f t="shared" si="8"/>
        <v>95.11256929516914</v>
      </c>
      <c r="T22" s="34"/>
      <c r="U22" s="34"/>
      <c r="V22" s="33">
        <v>1400</v>
      </c>
      <c r="W22" s="34">
        <f t="shared" si="9"/>
        <v>1400</v>
      </c>
      <c r="X22" s="33">
        <v>852</v>
      </c>
      <c r="Y22" s="33">
        <v>2780</v>
      </c>
      <c r="Z22" s="33">
        <v>576</v>
      </c>
      <c r="AA22" s="33"/>
      <c r="AB22" s="33">
        <f t="shared" si="10"/>
        <v>4208</v>
      </c>
      <c r="AC22" s="33"/>
      <c r="AD22" s="33"/>
      <c r="AE22" s="36">
        <f t="shared" si="11"/>
        <v>5608</v>
      </c>
      <c r="AF22" s="36">
        <f t="shared" si="1"/>
        <v>4161</v>
      </c>
      <c r="AG22" s="37">
        <f t="shared" si="2"/>
        <v>42.593919541406486</v>
      </c>
    </row>
    <row r="23" spans="1:33" ht="21" customHeight="1">
      <c r="A23" s="38" t="s">
        <v>42</v>
      </c>
      <c r="B23" s="33">
        <v>11835.86</v>
      </c>
      <c r="C23" s="33">
        <v>11235.86</v>
      </c>
      <c r="D23" s="35">
        <v>5953.5</v>
      </c>
      <c r="E23" s="35">
        <f t="shared" si="3"/>
        <v>50.3005273803509</v>
      </c>
      <c r="F23" s="33">
        <v>4832.4</v>
      </c>
      <c r="G23" s="35">
        <f t="shared" si="12"/>
        <v>40.82846535866425</v>
      </c>
      <c r="H23" s="33">
        <v>0</v>
      </c>
      <c r="I23" s="35">
        <f t="shared" si="4"/>
        <v>0</v>
      </c>
      <c r="J23" s="33">
        <v>0</v>
      </c>
      <c r="K23" s="35">
        <f t="shared" si="5"/>
        <v>0</v>
      </c>
      <c r="L23" s="33"/>
      <c r="M23" s="35">
        <f t="shared" si="6"/>
        <v>0</v>
      </c>
      <c r="N23" s="33"/>
      <c r="O23" s="33"/>
      <c r="P23" s="33">
        <v>0</v>
      </c>
      <c r="Q23" s="35">
        <f t="shared" si="13"/>
        <v>0</v>
      </c>
      <c r="R23" s="33">
        <f t="shared" si="7"/>
        <v>11235.86</v>
      </c>
      <c r="S23" s="35">
        <f t="shared" si="8"/>
        <v>100</v>
      </c>
      <c r="T23" s="34">
        <v>164</v>
      </c>
      <c r="U23" s="35">
        <v>454.2</v>
      </c>
      <c r="V23" s="33">
        <v>5335.3</v>
      </c>
      <c r="W23" s="35">
        <f t="shared" si="9"/>
        <v>5953.5</v>
      </c>
      <c r="X23" s="33">
        <v>2472.36</v>
      </c>
      <c r="Y23" s="33">
        <v>1190</v>
      </c>
      <c r="Z23" s="33">
        <v>600</v>
      </c>
      <c r="AA23" s="33">
        <v>570</v>
      </c>
      <c r="AB23" s="33">
        <f t="shared" si="10"/>
        <v>4832.360000000001</v>
      </c>
      <c r="AC23" s="33"/>
      <c r="AD23" s="33"/>
      <c r="AE23" s="36">
        <f t="shared" si="11"/>
        <v>10785.86</v>
      </c>
      <c r="AF23" s="36">
        <f t="shared" si="1"/>
        <v>1050</v>
      </c>
      <c r="AG23" s="37">
        <f t="shared" si="2"/>
        <v>8.871345216993104</v>
      </c>
    </row>
    <row r="24" spans="1:33" ht="21" customHeight="1">
      <c r="A24" s="38" t="s">
        <v>43</v>
      </c>
      <c r="B24" s="33">
        <v>6222</v>
      </c>
      <c r="C24" s="33">
        <v>5347</v>
      </c>
      <c r="D24" s="34">
        <v>218</v>
      </c>
      <c r="E24" s="35">
        <f t="shared" si="3"/>
        <v>3.5036965605914494</v>
      </c>
      <c r="F24" s="33">
        <v>5129</v>
      </c>
      <c r="G24" s="35">
        <f t="shared" si="12"/>
        <v>82.43330118932819</v>
      </c>
      <c r="H24" s="33">
        <v>592</v>
      </c>
      <c r="I24" s="35">
        <f t="shared" si="4"/>
        <v>11.07162895081354</v>
      </c>
      <c r="J24" s="33">
        <v>0</v>
      </c>
      <c r="K24" s="35">
        <f t="shared" si="5"/>
        <v>0</v>
      </c>
      <c r="L24" s="33"/>
      <c r="M24" s="35">
        <f t="shared" si="6"/>
        <v>0</v>
      </c>
      <c r="N24" s="33"/>
      <c r="O24" s="33"/>
      <c r="P24" s="33">
        <v>592</v>
      </c>
      <c r="Q24" s="35">
        <f t="shared" si="13"/>
        <v>9.514625522340085</v>
      </c>
      <c r="R24" s="33">
        <f t="shared" si="7"/>
        <v>4755</v>
      </c>
      <c r="S24" s="35">
        <f t="shared" si="8"/>
        <v>88.92837104918647</v>
      </c>
      <c r="T24" s="34"/>
      <c r="U24" s="34">
        <v>68</v>
      </c>
      <c r="V24" s="33">
        <v>150</v>
      </c>
      <c r="W24" s="34">
        <f t="shared" si="9"/>
        <v>218</v>
      </c>
      <c r="X24" s="33">
        <v>3112</v>
      </c>
      <c r="Y24" s="33">
        <v>1425</v>
      </c>
      <c r="Z24" s="33">
        <v>592</v>
      </c>
      <c r="AA24" s="33"/>
      <c r="AB24" s="33">
        <f t="shared" si="10"/>
        <v>5129</v>
      </c>
      <c r="AC24" s="33"/>
      <c r="AD24" s="33"/>
      <c r="AE24" s="36">
        <f t="shared" si="11"/>
        <v>5347</v>
      </c>
      <c r="AF24" s="36">
        <f t="shared" si="1"/>
        <v>875</v>
      </c>
      <c r="AG24" s="37">
        <f t="shared" si="2"/>
        <v>14.063002250080359</v>
      </c>
    </row>
    <row r="25" spans="1:33" ht="21" customHeight="1">
      <c r="A25" s="38" t="s">
        <v>44</v>
      </c>
      <c r="B25" s="33">
        <v>6102</v>
      </c>
      <c r="C25" s="33">
        <v>5439</v>
      </c>
      <c r="D25" s="34">
        <v>244</v>
      </c>
      <c r="E25" s="35">
        <f t="shared" si="3"/>
        <v>3.9986889544411666</v>
      </c>
      <c r="F25" s="33">
        <v>2187</v>
      </c>
      <c r="G25" s="35">
        <f t="shared" si="12"/>
        <v>35.84070796460177</v>
      </c>
      <c r="H25" s="33">
        <v>3222</v>
      </c>
      <c r="I25" s="35">
        <f t="shared" si="4"/>
        <v>59.2388306674021</v>
      </c>
      <c r="J25" s="33">
        <v>1160</v>
      </c>
      <c r="K25" s="35">
        <f t="shared" si="5"/>
        <v>21.32744989887847</v>
      </c>
      <c r="L25" s="33">
        <v>3222</v>
      </c>
      <c r="M25" s="35">
        <f t="shared" si="6"/>
        <v>59.2388306674021</v>
      </c>
      <c r="N25" s="33">
        <v>2610</v>
      </c>
      <c r="O25" s="33">
        <v>612</v>
      </c>
      <c r="P25" s="33">
        <v>0</v>
      </c>
      <c r="Q25" s="35">
        <f t="shared" si="13"/>
        <v>0</v>
      </c>
      <c r="R25" s="33">
        <f t="shared" si="7"/>
        <v>2217</v>
      </c>
      <c r="S25" s="35">
        <f t="shared" si="8"/>
        <v>40.7611693325979</v>
      </c>
      <c r="T25" s="34"/>
      <c r="U25" s="34">
        <v>230</v>
      </c>
      <c r="V25" s="33">
        <v>14</v>
      </c>
      <c r="W25" s="34">
        <f t="shared" si="9"/>
        <v>244</v>
      </c>
      <c r="X25" s="33">
        <v>1285</v>
      </c>
      <c r="Y25" s="33">
        <v>902</v>
      </c>
      <c r="Z25" s="33"/>
      <c r="AA25" s="33"/>
      <c r="AB25" s="33">
        <f t="shared" si="10"/>
        <v>2187</v>
      </c>
      <c r="AC25" s="33"/>
      <c r="AD25" s="33">
        <v>1180</v>
      </c>
      <c r="AE25" s="36">
        <f t="shared" si="11"/>
        <v>3611</v>
      </c>
      <c r="AF25" s="36">
        <f t="shared" si="1"/>
        <v>2491</v>
      </c>
      <c r="AG25" s="37">
        <f t="shared" si="2"/>
        <v>40.82268108816781</v>
      </c>
    </row>
    <row r="26" spans="1:33" ht="21" customHeight="1">
      <c r="A26" s="38" t="s">
        <v>45</v>
      </c>
      <c r="B26" s="33">
        <v>1686</v>
      </c>
      <c r="C26" s="33">
        <v>1406</v>
      </c>
      <c r="D26" s="34">
        <v>0</v>
      </c>
      <c r="E26" s="35">
        <f t="shared" si="3"/>
        <v>0</v>
      </c>
      <c r="F26" s="33">
        <v>1406</v>
      </c>
      <c r="G26" s="35">
        <f t="shared" si="12"/>
        <v>83.3926453143535</v>
      </c>
      <c r="H26" s="33">
        <v>513</v>
      </c>
      <c r="I26" s="35">
        <f t="shared" si="4"/>
        <v>36.486486486486484</v>
      </c>
      <c r="J26" s="33">
        <v>513</v>
      </c>
      <c r="K26" s="35">
        <f t="shared" si="5"/>
        <v>36.486486486486484</v>
      </c>
      <c r="L26" s="33"/>
      <c r="M26" s="35">
        <f t="shared" si="6"/>
        <v>0</v>
      </c>
      <c r="N26" s="33"/>
      <c r="O26" s="33"/>
      <c r="P26" s="33">
        <v>0</v>
      </c>
      <c r="Q26" s="35">
        <f t="shared" si="13"/>
        <v>0</v>
      </c>
      <c r="R26" s="33">
        <f t="shared" si="7"/>
        <v>893</v>
      </c>
      <c r="S26" s="35">
        <f t="shared" si="8"/>
        <v>63.51351351351351</v>
      </c>
      <c r="T26" s="34"/>
      <c r="U26" s="34"/>
      <c r="V26" s="33"/>
      <c r="W26" s="34">
        <f t="shared" si="9"/>
        <v>0</v>
      </c>
      <c r="X26" s="33">
        <v>513</v>
      </c>
      <c r="Y26" s="33">
        <v>893</v>
      </c>
      <c r="Z26" s="33"/>
      <c r="AA26" s="33"/>
      <c r="AB26" s="33">
        <f t="shared" si="10"/>
        <v>1406</v>
      </c>
      <c r="AC26" s="33"/>
      <c r="AD26" s="33"/>
      <c r="AE26" s="36">
        <f t="shared" si="11"/>
        <v>1406</v>
      </c>
      <c r="AF26" s="36">
        <f t="shared" si="1"/>
        <v>280</v>
      </c>
      <c r="AG26" s="37">
        <f t="shared" si="2"/>
        <v>16.6073546856465</v>
      </c>
    </row>
    <row r="27" spans="1:33" ht="21" customHeight="1">
      <c r="A27" s="38" t="s">
        <v>46</v>
      </c>
      <c r="B27" s="33">
        <v>9169</v>
      </c>
      <c r="C27" s="33">
        <v>9169</v>
      </c>
      <c r="D27" s="34">
        <v>3024</v>
      </c>
      <c r="E27" s="35">
        <f t="shared" si="3"/>
        <v>32.98069582288145</v>
      </c>
      <c r="F27" s="33">
        <v>4935</v>
      </c>
      <c r="G27" s="35">
        <f t="shared" si="12"/>
        <v>53.82266332206348</v>
      </c>
      <c r="H27" s="33">
        <v>210</v>
      </c>
      <c r="I27" s="35">
        <f t="shared" si="4"/>
        <v>2.290326098811212</v>
      </c>
      <c r="J27" s="33">
        <v>210</v>
      </c>
      <c r="K27" s="35">
        <f t="shared" si="5"/>
        <v>2.290326098811212</v>
      </c>
      <c r="L27" s="33"/>
      <c r="M27" s="35">
        <f t="shared" si="6"/>
        <v>0</v>
      </c>
      <c r="N27" s="33"/>
      <c r="O27" s="33"/>
      <c r="P27" s="33">
        <v>0</v>
      </c>
      <c r="Q27" s="35">
        <f t="shared" si="13"/>
        <v>0</v>
      </c>
      <c r="R27" s="33">
        <f t="shared" si="7"/>
        <v>8959</v>
      </c>
      <c r="S27" s="35">
        <f t="shared" si="8"/>
        <v>97.7096739011888</v>
      </c>
      <c r="T27" s="34"/>
      <c r="U27" s="34">
        <v>796</v>
      </c>
      <c r="V27" s="33">
        <v>2228</v>
      </c>
      <c r="W27" s="34">
        <f t="shared" si="9"/>
        <v>3024</v>
      </c>
      <c r="X27" s="33">
        <v>1772</v>
      </c>
      <c r="Y27" s="33">
        <v>1834</v>
      </c>
      <c r="Z27" s="33">
        <v>384</v>
      </c>
      <c r="AA27" s="33">
        <v>945</v>
      </c>
      <c r="AB27" s="33">
        <f t="shared" si="10"/>
        <v>4935</v>
      </c>
      <c r="AC27" s="33"/>
      <c r="AD27" s="33">
        <v>180</v>
      </c>
      <c r="AE27" s="36">
        <f t="shared" si="11"/>
        <v>8139</v>
      </c>
      <c r="AF27" s="36">
        <f t="shared" si="1"/>
        <v>1030</v>
      </c>
      <c r="AG27" s="37">
        <f t="shared" si="2"/>
        <v>11.23350419893118</v>
      </c>
    </row>
    <row r="28" spans="1:33" ht="21" customHeight="1">
      <c r="A28" s="38" t="s">
        <v>47</v>
      </c>
      <c r="B28" s="33">
        <v>11563</v>
      </c>
      <c r="C28" s="33">
        <v>8696</v>
      </c>
      <c r="D28" s="34">
        <v>750</v>
      </c>
      <c r="E28" s="35">
        <f t="shared" si="3"/>
        <v>6.486206001902621</v>
      </c>
      <c r="F28" s="33">
        <v>4827</v>
      </c>
      <c r="G28" s="35">
        <f t="shared" si="12"/>
        <v>41.74522182824526</v>
      </c>
      <c r="H28" s="33">
        <v>615</v>
      </c>
      <c r="I28" s="35">
        <f t="shared" si="4"/>
        <v>7.072217111315547</v>
      </c>
      <c r="J28" s="33">
        <v>615</v>
      </c>
      <c r="K28" s="35">
        <f t="shared" si="5"/>
        <v>7.072217111315547</v>
      </c>
      <c r="L28" s="33"/>
      <c r="M28" s="35">
        <f t="shared" si="6"/>
        <v>0</v>
      </c>
      <c r="N28" s="33"/>
      <c r="O28" s="33"/>
      <c r="P28" s="33"/>
      <c r="Q28" s="35">
        <f t="shared" si="13"/>
        <v>0</v>
      </c>
      <c r="R28" s="33">
        <f t="shared" si="7"/>
        <v>8081</v>
      </c>
      <c r="S28" s="35">
        <f t="shared" si="8"/>
        <v>92.92778288868445</v>
      </c>
      <c r="T28" s="34"/>
      <c r="U28" s="34">
        <v>190</v>
      </c>
      <c r="V28" s="33">
        <v>560</v>
      </c>
      <c r="W28" s="34">
        <f t="shared" si="9"/>
        <v>750</v>
      </c>
      <c r="X28" s="33">
        <v>2205</v>
      </c>
      <c r="Y28" s="33">
        <v>1842</v>
      </c>
      <c r="Z28" s="33">
        <v>780</v>
      </c>
      <c r="AA28" s="33"/>
      <c r="AB28" s="33">
        <f t="shared" si="10"/>
        <v>4827</v>
      </c>
      <c r="AC28" s="33">
        <v>2567</v>
      </c>
      <c r="AD28" s="33">
        <v>300</v>
      </c>
      <c r="AE28" s="36">
        <f t="shared" si="11"/>
        <v>8444</v>
      </c>
      <c r="AF28" s="36">
        <f t="shared" si="1"/>
        <v>3119</v>
      </c>
      <c r="AG28" s="37">
        <f t="shared" si="2"/>
        <v>26.9739686932457</v>
      </c>
    </row>
    <row r="29" spans="1:33" ht="21" customHeight="1">
      <c r="A29" s="38" t="s">
        <v>48</v>
      </c>
      <c r="B29" s="33">
        <v>7015</v>
      </c>
      <c r="C29" s="33">
        <v>5935</v>
      </c>
      <c r="D29" s="34">
        <v>970</v>
      </c>
      <c r="E29" s="35">
        <f t="shared" si="3"/>
        <v>13.827512473271561</v>
      </c>
      <c r="F29" s="33">
        <v>4180</v>
      </c>
      <c r="G29" s="35">
        <f t="shared" si="12"/>
        <v>59.586600142551674</v>
      </c>
      <c r="H29" s="33">
        <v>905</v>
      </c>
      <c r="I29" s="35">
        <f t="shared" si="4"/>
        <v>15.248525695029485</v>
      </c>
      <c r="J29" s="33">
        <v>905</v>
      </c>
      <c r="K29" s="35">
        <f t="shared" si="5"/>
        <v>15.248525695029485</v>
      </c>
      <c r="L29" s="33"/>
      <c r="M29" s="35">
        <f t="shared" si="6"/>
        <v>0</v>
      </c>
      <c r="N29" s="33"/>
      <c r="O29" s="33"/>
      <c r="P29" s="33">
        <v>0</v>
      </c>
      <c r="Q29" s="35">
        <f t="shared" si="13"/>
        <v>0</v>
      </c>
      <c r="R29" s="33">
        <f t="shared" si="7"/>
        <v>5030</v>
      </c>
      <c r="S29" s="35">
        <f t="shared" si="8"/>
        <v>84.75147430497051</v>
      </c>
      <c r="T29" s="34"/>
      <c r="U29" s="34"/>
      <c r="V29" s="33">
        <v>970</v>
      </c>
      <c r="W29" s="34">
        <f t="shared" si="9"/>
        <v>970</v>
      </c>
      <c r="X29" s="33">
        <v>300</v>
      </c>
      <c r="Y29" s="33">
        <v>2120</v>
      </c>
      <c r="Z29" s="33">
        <v>630</v>
      </c>
      <c r="AA29" s="33">
        <v>1130</v>
      </c>
      <c r="AB29" s="33">
        <f t="shared" si="10"/>
        <v>4180</v>
      </c>
      <c r="AC29" s="33"/>
      <c r="AD29" s="33"/>
      <c r="AE29" s="36">
        <f t="shared" si="11"/>
        <v>5150</v>
      </c>
      <c r="AF29" s="36">
        <f t="shared" si="1"/>
        <v>1865</v>
      </c>
      <c r="AG29" s="37">
        <f t="shared" si="2"/>
        <v>26.585887384176765</v>
      </c>
    </row>
    <row r="30" spans="1:33" ht="21" customHeight="1">
      <c r="A30" s="45" t="s">
        <v>49</v>
      </c>
      <c r="B30" s="46">
        <f>SUM(B9:B29)</f>
        <v>165923.06</v>
      </c>
      <c r="C30" s="46">
        <f>SUM(C9:C29)</f>
        <v>148251.76</v>
      </c>
      <c r="D30" s="47">
        <f>SUM(D9:D29)</f>
        <v>25445.5</v>
      </c>
      <c r="E30" s="47">
        <f t="shared" si="3"/>
        <v>15.335722472813604</v>
      </c>
      <c r="F30" s="46">
        <f>SUM(F9:F29)</f>
        <v>91247.3</v>
      </c>
      <c r="G30" s="47">
        <f t="shared" si="12"/>
        <v>54.993742280307515</v>
      </c>
      <c r="H30" s="46">
        <f>SUM(H9:H29)</f>
        <v>22756</v>
      </c>
      <c r="I30" s="47">
        <f t="shared" si="4"/>
        <v>15.349564821355239</v>
      </c>
      <c r="J30" s="48">
        <f>SUM(J9:J29)</f>
        <v>15002</v>
      </c>
      <c r="K30" s="47">
        <f t="shared" si="5"/>
        <v>10.119272783001025</v>
      </c>
      <c r="L30" s="46">
        <f>SUM(L9:L29)</f>
        <v>8572</v>
      </c>
      <c r="M30" s="47">
        <f t="shared" si="6"/>
        <v>5.782056145572908</v>
      </c>
      <c r="N30" s="46">
        <f>SUM(N9:N29)</f>
        <v>7830</v>
      </c>
      <c r="O30" s="46">
        <f>SUM(O9:O29)</f>
        <v>742</v>
      </c>
      <c r="P30" s="46">
        <f>SUM(P9:P29)</f>
        <v>592</v>
      </c>
      <c r="Q30" s="47">
        <f t="shared" si="13"/>
        <v>0.3567918769096954</v>
      </c>
      <c r="R30" s="47">
        <f t="shared" si="7"/>
        <v>125495.76000000001</v>
      </c>
      <c r="S30" s="47">
        <f t="shared" si="8"/>
        <v>84.65043517864476</v>
      </c>
      <c r="T30" s="48">
        <f>SUM(T8:T29)</f>
        <v>359</v>
      </c>
      <c r="U30" s="48">
        <f>SUM(U8:U29)</f>
        <v>3866.2</v>
      </c>
      <c r="V30" s="46">
        <f>SUM(V8:V29)</f>
        <v>21220.3</v>
      </c>
      <c r="W30" s="48">
        <f t="shared" si="9"/>
        <v>25445.5</v>
      </c>
      <c r="X30" s="46">
        <f>SUM(X9:X29)</f>
        <v>35641.76</v>
      </c>
      <c r="Y30" s="46">
        <f>SUM(Y9:Y29)</f>
        <v>38169.5</v>
      </c>
      <c r="Z30" s="46">
        <f>SUM(Z9:Z29)</f>
        <v>13352</v>
      </c>
      <c r="AA30" s="46">
        <f>SUM(AA9:AA29)</f>
        <v>4084</v>
      </c>
      <c r="AB30" s="46">
        <f t="shared" si="10"/>
        <v>91247.26000000001</v>
      </c>
      <c r="AC30" s="46">
        <f>SUM(AC9:AC29)</f>
        <v>2897</v>
      </c>
      <c r="AD30" s="46">
        <f>SUM(AD9:AD29)</f>
        <v>1764</v>
      </c>
      <c r="AE30" s="49">
        <f t="shared" si="11"/>
        <v>121353.76000000001</v>
      </c>
      <c r="AF30" s="50">
        <f t="shared" si="1"/>
        <v>44569.29999999999</v>
      </c>
      <c r="AG30" s="51">
        <f t="shared" si="2"/>
        <v>26.861426012755548</v>
      </c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:33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:33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:33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:33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:33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3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:33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</sheetData>
  <sheetProtection selectLockedCells="1" selectUnlockedCells="1"/>
  <mergeCells count="20">
    <mergeCell ref="A1:AG1"/>
    <mergeCell ref="A2:AG2"/>
    <mergeCell ref="A4:A8"/>
    <mergeCell ref="B4:B8"/>
    <mergeCell ref="C4:C8"/>
    <mergeCell ref="D4:G4"/>
    <mergeCell ref="H4:Q4"/>
    <mergeCell ref="R4:S4"/>
    <mergeCell ref="T4:AD5"/>
    <mergeCell ref="AG4:AG8"/>
    <mergeCell ref="D5:D8"/>
    <mergeCell ref="E5:E8"/>
    <mergeCell ref="F5:F8"/>
    <mergeCell ref="G5:G8"/>
    <mergeCell ref="H5:H8"/>
    <mergeCell ref="I5:I8"/>
    <mergeCell ref="J5:Q5"/>
    <mergeCell ref="R5:R8"/>
    <mergeCell ref="S5:S8"/>
    <mergeCell ref="N7:O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Госсеминспекция ЧР</dc:creator>
  <cp:keywords/>
  <dc:description/>
  <cp:lastModifiedBy/>
  <cp:lastPrinted>2012-10-31T12:56:36Z</cp:lastPrinted>
  <dcterms:created xsi:type="dcterms:W3CDTF">2002-10-31T11:28:06Z</dcterms:created>
  <dcterms:modified xsi:type="dcterms:W3CDTF">2012-10-31T12:00:53Z</dcterms:modified>
  <cp:category/>
  <cp:version/>
  <cp:contentType/>
  <cp:contentStatus/>
  <cp:revision>1</cp:revision>
</cp:coreProperties>
</file>